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10" windowWidth="19420" windowHeight="8760"/>
  </bookViews>
  <sheets>
    <sheet name="Приложение" sheetId="1" r:id="rId1"/>
  </sheets>
  <definedNames>
    <definedName name="_xlnm.Print_Titles" localSheetId="0">Приложение!$5:$9</definedName>
    <definedName name="_xlnm.Print_Area" localSheetId="0">Приложение!$A$1:$N$26</definedName>
  </definedNames>
  <calcPr calcId="145621" refMode="R1C1"/>
</workbook>
</file>

<file path=xl/calcChain.xml><?xml version="1.0" encoding="utf-8"?>
<calcChain xmlns="http://schemas.openxmlformats.org/spreadsheetml/2006/main">
  <c r="G13" i="1" l="1"/>
  <c r="H18" i="1"/>
  <c r="E14" i="1"/>
  <c r="E12" i="1"/>
  <c r="J20" i="1"/>
  <c r="H20" i="1"/>
  <c r="J18" i="1"/>
  <c r="J13" i="1"/>
  <c r="J10" i="1" s="1"/>
  <c r="M18" i="1" l="1"/>
  <c r="L13" i="1"/>
  <c r="N13" i="1"/>
  <c r="N10" i="1" s="1"/>
  <c r="L20" i="1"/>
  <c r="M20" i="1"/>
  <c r="N20" i="1"/>
  <c r="L18" i="1"/>
  <c r="N18" i="1"/>
  <c r="K21" i="1"/>
  <c r="K20" i="1" s="1"/>
  <c r="K19" i="1"/>
  <c r="K18" i="1" s="1"/>
  <c r="M16" i="1"/>
  <c r="M15" i="1"/>
  <c r="M13" i="1" s="1"/>
  <c r="K14" i="1"/>
  <c r="K12" i="1"/>
  <c r="K15" i="1" l="1"/>
  <c r="K16" i="1"/>
  <c r="K13" i="1" l="1"/>
  <c r="E19" i="1"/>
  <c r="E17" i="1"/>
  <c r="M11" i="1"/>
  <c r="M10" i="1" s="1"/>
  <c r="L11" i="1"/>
  <c r="L10" i="1" s="1"/>
  <c r="E21" i="1"/>
  <c r="K17" i="1"/>
  <c r="K11" i="1" l="1"/>
  <c r="K10" i="1" s="1"/>
  <c r="G11" i="1" l="1"/>
  <c r="E11" i="1" l="1"/>
  <c r="H15" i="1"/>
  <c r="H13" i="1" l="1"/>
  <c r="E15" i="1"/>
  <c r="G20" i="1"/>
  <c r="G18" i="1"/>
  <c r="H10" i="1" l="1"/>
  <c r="E13" i="1"/>
  <c r="E18" i="1"/>
  <c r="G10" i="1"/>
  <c r="E20" i="1"/>
  <c r="E10" i="1" l="1"/>
</calcChain>
</file>

<file path=xl/sharedStrings.xml><?xml version="1.0" encoding="utf-8"?>
<sst xmlns="http://schemas.openxmlformats.org/spreadsheetml/2006/main" count="48" uniqueCount="39">
  <si>
    <t>2019 год</t>
  </si>
  <si>
    <t>итого</t>
  </si>
  <si>
    <t>в т.ч. софинан-сирование</t>
  </si>
  <si>
    <t>№/п</t>
  </si>
  <si>
    <t>в том числе:</t>
  </si>
  <si>
    <t>ИТОГО</t>
  </si>
  <si>
    <t>Национальный проект "Культура", всего</t>
  </si>
  <si>
    <t>Национальный проект "Жилье и городская среда", всего</t>
  </si>
  <si>
    <t>Национальный проект "Демография", всего</t>
  </si>
  <si>
    <t>Национальный проект "Безопасные и качественные автомобильные дороги", всего</t>
  </si>
  <si>
    <t>ВСЕГО по городу Мурманску</t>
  </si>
  <si>
    <t>Местный бюджет</t>
  </si>
  <si>
    <t>Областной  (федеральный) бюджет</t>
  </si>
  <si>
    <t>Плановые назначения</t>
  </si>
  <si>
    <t>Исполнение</t>
  </si>
  <si>
    <t>Приложение</t>
  </si>
  <si>
    <t>Комитет по культуре</t>
  </si>
  <si>
    <t>Комитет по развитию городского хозяйства</t>
  </si>
  <si>
    <t>Комитет по строительству</t>
  </si>
  <si>
    <t>Главный распорядитель 
средств бюджета</t>
  </si>
  <si>
    <t>тыс. руб.</t>
  </si>
  <si>
    <t>Перечень региональных проектов, 
направленных на реализацию национальных проектов</t>
  </si>
  <si>
    <t>Региональный проект "Формирование комфортной городской среды"</t>
  </si>
  <si>
    <t>Региональный проект "Спорт - норма жизни"</t>
  </si>
  <si>
    <t>Региональный проект "Дорожная сеть"</t>
  </si>
  <si>
    <t>A1</t>
  </si>
  <si>
    <t xml:space="preserve"> F2</t>
  </si>
  <si>
    <t>P5</t>
  </si>
  <si>
    <t>R1</t>
  </si>
  <si>
    <t>Региональный проект "Обеспечение устойчивого сокращения непригодного для проживания жилищного фонда"</t>
  </si>
  <si>
    <t xml:space="preserve"> F3</t>
  </si>
  <si>
    <t xml:space="preserve"> F1</t>
  </si>
  <si>
    <t>Региональный проект "Жилье"</t>
  </si>
  <si>
    <t>Комитет градостроительства и территориального развития</t>
  </si>
  <si>
    <t>Комитет имущественных отношений</t>
  </si>
  <si>
    <t>Сведения о расходах бюджета города Мурманска,
направленных на реализацию национальных проектов, по состоянию на 01.10.2019</t>
  </si>
  <si>
    <t>Региональный проект "Культурная среда"</t>
  </si>
  <si>
    <r>
      <rPr>
        <b/>
        <sz val="12"/>
        <color theme="1"/>
        <rFont val="Times New Roman"/>
        <family val="1"/>
        <charset val="204"/>
      </rPr>
      <t>*</t>
    </r>
    <r>
      <rPr>
        <sz val="12"/>
        <color theme="1"/>
        <rFont val="Times New Roman"/>
        <family val="1"/>
        <charset val="204"/>
      </rPr>
      <t xml:space="preserve"> В том числе 105 456,3 тыс. руб. -  расходы бюджета города Мурманска по мероприятиям, направленным на достижение целей, задач, показателей национальных проектов, осуществляемые в рамках муниципальной программы города Мурманска "Формирование современной городской среды на территории муниципального образования город Мурманск" без присвоения уникального кода бюджетной классификации, как расходам на реализацию национальных проектов</t>
    </r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</si>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</sst>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2" fillId="0" borderId="0" xfId="0" applyFont="1" applyAlignment="1"/>
    <xf numFmtId="0" fontId="2" fillId="0" borderId="0" xfId="0" applyFont="1" applyAlignment="1">
      <alignment horizontal="right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2" fillId="0" borderId="0" xfId="0" applyFont="1" applyBorder="1" applyAlignment="1">
      <alignment wrapText="1"/>
    </xf>
    <xf numFmtId="0" fontId="4" fillId="0" borderId="0" xfId="0" applyFont="1" applyBorder="1"/>
    <xf numFmtId="164" fontId="2" fillId="0" borderId="0" xfId="0" applyNumberFormat="1" applyFont="1" applyBorder="1"/>
    <xf numFmtId="164" fontId="3" fillId="0" borderId="0" xfId="0" applyNumberFormat="1" applyFont="1" applyBorder="1"/>
    <xf numFmtId="0" fontId="7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164" fontId="1" fillId="2" borderId="1" xfId="0" applyNumberFormat="1" applyFont="1" applyFill="1" applyBorder="1" applyAlignment="1">
      <alignment horizontal="right" vertical="top" wrapText="1"/>
    </xf>
    <xf numFmtId="164" fontId="1" fillId="2" borderId="1" xfId="0" applyNumberFormat="1" applyFont="1" applyFill="1" applyBorder="1" applyAlignment="1">
      <alignment horizontal="right" vertical="top"/>
    </xf>
    <xf numFmtId="164" fontId="5" fillId="2" borderId="1" xfId="0" applyNumberFormat="1" applyFont="1" applyFill="1" applyBorder="1" applyAlignment="1">
      <alignment horizontal="right" vertical="top"/>
    </xf>
    <xf numFmtId="164" fontId="2" fillId="0" borderId="1" xfId="0" applyNumberFormat="1" applyFont="1" applyBorder="1" applyAlignment="1">
      <alignment horizontal="right" vertical="top"/>
    </xf>
    <xf numFmtId="164" fontId="3" fillId="0" borderId="1" xfId="0" applyNumberFormat="1" applyFont="1" applyBorder="1" applyAlignment="1">
      <alignment horizontal="right" vertical="top"/>
    </xf>
    <xf numFmtId="164" fontId="2" fillId="0" borderId="1" xfId="0" applyNumberFormat="1" applyFont="1" applyFill="1" applyBorder="1" applyAlignment="1">
      <alignment horizontal="right" vertical="top"/>
    </xf>
    <xf numFmtId="0" fontId="8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textRotation="255" wrapText="1"/>
    </xf>
    <xf numFmtId="0" fontId="1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0" fontId="2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/>
    </xf>
    <xf numFmtId="164" fontId="3" fillId="0" borderId="1" xfId="0" applyNumberFormat="1" applyFont="1" applyFill="1" applyBorder="1" applyAlignment="1">
      <alignment horizontal="right" vertical="top"/>
    </xf>
    <xf numFmtId="0" fontId="7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top" wrapText="1"/>
    </xf>
    <xf numFmtId="164" fontId="2" fillId="0" borderId="2" xfId="0" applyNumberFormat="1" applyFont="1" applyBorder="1" applyAlignment="1">
      <alignment horizontal="right" vertical="top"/>
    </xf>
    <xf numFmtId="164" fontId="3" fillId="0" borderId="3" xfId="0" applyNumberFormat="1" applyFont="1" applyFill="1" applyBorder="1" applyAlignment="1">
      <alignment horizontal="right" vertical="top"/>
    </xf>
    <xf numFmtId="164" fontId="2" fillId="0" borderId="3" xfId="0" applyNumberFormat="1" applyFont="1" applyBorder="1" applyAlignment="1">
      <alignment horizontal="left" vertical="top"/>
    </xf>
    <xf numFmtId="0" fontId="4" fillId="0" borderId="2" xfId="0" applyFont="1" applyBorder="1" applyAlignment="1">
      <alignment horizontal="left" vertical="top"/>
    </xf>
    <xf numFmtId="164" fontId="2" fillId="0" borderId="10" xfId="0" applyNumberFormat="1" applyFont="1" applyBorder="1" applyAlignment="1">
      <alignment horizontal="right" vertical="top"/>
    </xf>
    <xf numFmtId="164" fontId="2" fillId="0" borderId="6" xfId="0" applyNumberFormat="1" applyFont="1" applyBorder="1" applyAlignment="1">
      <alignment horizontal="center" vertical="top"/>
    </xf>
    <xf numFmtId="164" fontId="2" fillId="0" borderId="7" xfId="0" applyNumberFormat="1" applyFont="1" applyBorder="1" applyAlignment="1">
      <alignment horizontal="center" vertical="top"/>
    </xf>
    <xf numFmtId="164" fontId="1" fillId="2" borderId="2" xfId="0" applyNumberFormat="1" applyFont="1" applyFill="1" applyBorder="1" applyAlignment="1">
      <alignment horizontal="center" vertical="top"/>
    </xf>
    <xf numFmtId="164" fontId="1" fillId="2" borderId="3" xfId="0" applyNumberFormat="1" applyFont="1" applyFill="1" applyBorder="1" applyAlignment="1">
      <alignment horizontal="center" vertical="top"/>
    </xf>
    <xf numFmtId="164" fontId="2" fillId="0" borderId="2" xfId="0" applyNumberFormat="1" applyFont="1" applyBorder="1" applyAlignment="1">
      <alignment horizontal="center" vertical="top"/>
    </xf>
    <xf numFmtId="164" fontId="2" fillId="0" borderId="3" xfId="0" applyNumberFormat="1" applyFont="1" applyBorder="1" applyAlignment="1">
      <alignment horizontal="center" vertical="top"/>
    </xf>
    <xf numFmtId="164" fontId="2" fillId="0" borderId="4" xfId="0" applyNumberFormat="1" applyFont="1" applyFill="1" applyBorder="1" applyAlignment="1">
      <alignment horizontal="center" vertical="top"/>
    </xf>
    <xf numFmtId="164" fontId="2" fillId="0" borderId="5" xfId="0" applyNumberFormat="1" applyFont="1" applyFill="1" applyBorder="1" applyAlignment="1">
      <alignment horizontal="center" vertical="top"/>
    </xf>
    <xf numFmtId="164" fontId="2" fillId="0" borderId="2" xfId="0" applyNumberFormat="1" applyFont="1" applyFill="1" applyBorder="1" applyAlignment="1">
      <alignment horizontal="center" vertical="top"/>
    </xf>
    <xf numFmtId="164" fontId="2" fillId="0" borderId="3" xfId="0" applyNumberFormat="1" applyFont="1" applyFill="1" applyBorder="1" applyAlignment="1">
      <alignment horizontal="center" vertical="top"/>
    </xf>
    <xf numFmtId="0" fontId="2" fillId="0" borderId="0" xfId="0" applyFont="1" applyAlignment="1">
      <alignment horizontal="justify" wrapText="1"/>
    </xf>
    <xf numFmtId="0" fontId="9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top" wrapText="1"/>
    </xf>
    <xf numFmtId="164" fontId="1" fillId="2" borderId="3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center" wrapText="1"/>
    </xf>
    <xf numFmtId="164" fontId="2" fillId="0" borderId="4" xfId="0" applyNumberFormat="1" applyFont="1" applyBorder="1" applyAlignment="1">
      <alignment horizontal="center" vertical="top"/>
    </xf>
    <xf numFmtId="164" fontId="2" fillId="0" borderId="5" xfId="0" applyNumberFormat="1" applyFont="1" applyBorder="1" applyAlignment="1">
      <alignment horizontal="center" vertical="top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3"/>
  <sheetViews>
    <sheetView tabSelected="1" view="pageBreakPreview" topLeftCell="A3" zoomScale="70" zoomScaleSheetLayoutView="70" workbookViewId="0">
      <selection activeCell="D10" sqref="D10"/>
    </sheetView>
  </sheetViews>
  <sheetFormatPr defaultColWidth="9.1796875" defaultRowHeight="15.5" x14ac:dyDescent="0.35"/>
  <cols>
    <col min="1" max="1" width="4.453125" style="4" customWidth="1"/>
    <col min="2" max="2" width="60.1796875" style="2" customWidth="1"/>
    <col min="3" max="3" width="8.7265625" style="2" hidden="1" customWidth="1"/>
    <col min="4" max="4" width="25.26953125" style="2" customWidth="1"/>
    <col min="5" max="5" width="15.7265625" style="2" customWidth="1"/>
    <col min="6" max="6" width="2.26953125" style="2" bestFit="1" customWidth="1"/>
    <col min="7" max="7" width="16.54296875" style="2" customWidth="1"/>
    <col min="8" max="8" width="15" style="2" customWidth="1"/>
    <col min="9" max="9" width="2.1796875" style="2" customWidth="1"/>
    <col min="10" max="10" width="16.54296875" style="3" customWidth="1"/>
    <col min="11" max="13" width="16.54296875" style="2" customWidth="1"/>
    <col min="14" max="14" width="16.54296875" style="3" customWidth="1"/>
    <col min="15" max="15" width="9.1796875" style="43"/>
    <col min="16" max="16" width="88.7265625" style="2" customWidth="1"/>
    <col min="17" max="16384" width="9.1796875" style="2"/>
  </cols>
  <sheetData>
    <row r="1" spans="1:16" x14ac:dyDescent="0.35">
      <c r="M1" s="7"/>
      <c r="N1" s="8" t="s">
        <v>15</v>
      </c>
    </row>
    <row r="2" spans="1:16" ht="38.25" customHeight="1" x14ac:dyDescent="0.35">
      <c r="A2" s="63" t="s">
        <v>35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</row>
    <row r="4" spans="1:16" x14ac:dyDescent="0.35">
      <c r="N4" s="8" t="s">
        <v>20</v>
      </c>
    </row>
    <row r="5" spans="1:16" ht="26.25" customHeight="1" x14ac:dyDescent="0.35">
      <c r="A5" s="67" t="s">
        <v>3</v>
      </c>
      <c r="B5" s="64" t="s">
        <v>21</v>
      </c>
      <c r="C5" s="30"/>
      <c r="D5" s="64" t="s">
        <v>19</v>
      </c>
      <c r="E5" s="64" t="s">
        <v>0</v>
      </c>
      <c r="F5" s="64"/>
      <c r="G5" s="64"/>
      <c r="H5" s="64"/>
      <c r="I5" s="64"/>
      <c r="J5" s="64"/>
      <c r="K5" s="64"/>
      <c r="L5" s="64"/>
      <c r="M5" s="64"/>
      <c r="N5" s="64"/>
    </row>
    <row r="6" spans="1:16" ht="21" customHeight="1" x14ac:dyDescent="0.35">
      <c r="A6" s="67"/>
      <c r="B6" s="64"/>
      <c r="C6" s="30"/>
      <c r="D6" s="64"/>
      <c r="E6" s="64" t="s">
        <v>13</v>
      </c>
      <c r="F6" s="64"/>
      <c r="G6" s="64"/>
      <c r="H6" s="64"/>
      <c r="I6" s="64"/>
      <c r="J6" s="64"/>
      <c r="K6" s="64" t="s">
        <v>14</v>
      </c>
      <c r="L6" s="64"/>
      <c r="M6" s="64"/>
      <c r="N6" s="64"/>
    </row>
    <row r="7" spans="1:16" ht="15.75" customHeight="1" x14ac:dyDescent="0.35">
      <c r="A7" s="67"/>
      <c r="B7" s="64"/>
      <c r="C7" s="30"/>
      <c r="D7" s="64"/>
      <c r="E7" s="78" t="s">
        <v>5</v>
      </c>
      <c r="F7" s="79"/>
      <c r="G7" s="66" t="s">
        <v>4</v>
      </c>
      <c r="H7" s="66"/>
      <c r="I7" s="66"/>
      <c r="J7" s="66"/>
      <c r="K7" s="64" t="s">
        <v>5</v>
      </c>
      <c r="L7" s="66" t="s">
        <v>4</v>
      </c>
      <c r="M7" s="66"/>
      <c r="N7" s="66"/>
    </row>
    <row r="8" spans="1:16" ht="17.25" customHeight="1" x14ac:dyDescent="0.35">
      <c r="A8" s="67"/>
      <c r="B8" s="68"/>
      <c r="C8" s="31"/>
      <c r="D8" s="68"/>
      <c r="E8" s="80"/>
      <c r="F8" s="81"/>
      <c r="G8" s="64" t="s">
        <v>12</v>
      </c>
      <c r="H8" s="66" t="s">
        <v>11</v>
      </c>
      <c r="I8" s="66"/>
      <c r="J8" s="66"/>
      <c r="K8" s="65"/>
      <c r="L8" s="64" t="s">
        <v>12</v>
      </c>
      <c r="M8" s="66" t="s">
        <v>11</v>
      </c>
      <c r="N8" s="66"/>
    </row>
    <row r="9" spans="1:16" ht="31" x14ac:dyDescent="0.35">
      <c r="A9" s="67"/>
      <c r="B9" s="68"/>
      <c r="C9" s="31"/>
      <c r="D9" s="68"/>
      <c r="E9" s="82"/>
      <c r="F9" s="83"/>
      <c r="G9" s="64"/>
      <c r="H9" s="69" t="s">
        <v>1</v>
      </c>
      <c r="I9" s="70"/>
      <c r="J9" s="6" t="s">
        <v>2</v>
      </c>
      <c r="K9" s="65"/>
      <c r="L9" s="64"/>
      <c r="M9" s="5" t="s">
        <v>1</v>
      </c>
      <c r="N9" s="6" t="s">
        <v>2</v>
      </c>
    </row>
    <row r="10" spans="1:16" x14ac:dyDescent="0.35">
      <c r="A10" s="9"/>
      <c r="B10" s="24" t="s">
        <v>10</v>
      </c>
      <c r="C10" s="32"/>
      <c r="D10" s="25"/>
      <c r="E10" s="71">
        <f>E11+E13+E18+E20</f>
        <v>1424117.5</v>
      </c>
      <c r="F10" s="72"/>
      <c r="G10" s="18">
        <f>G11+G13+G18+G20</f>
        <v>958779.3</v>
      </c>
      <c r="H10" s="71">
        <f>H11+H13+H18+H20</f>
        <v>465338.20000000007</v>
      </c>
      <c r="I10" s="72"/>
      <c r="J10" s="41">
        <f>J11+J13+J18+J20</f>
        <v>282510.19999999995</v>
      </c>
      <c r="K10" s="18">
        <f>K13+K18+K20+K11</f>
        <v>449091.89999999991</v>
      </c>
      <c r="L10" s="18">
        <f>L13+L18+L20+L11</f>
        <v>343807.69999999995</v>
      </c>
      <c r="M10" s="18">
        <f>M13+M18+M20+M11</f>
        <v>105284.20000000001</v>
      </c>
      <c r="N10" s="41">
        <f>N13+N18+N20</f>
        <v>89989.4</v>
      </c>
      <c r="P10" s="45"/>
    </row>
    <row r="11" spans="1:16" x14ac:dyDescent="0.35">
      <c r="A11" s="37">
        <v>1</v>
      </c>
      <c r="B11" s="26" t="s">
        <v>6</v>
      </c>
      <c r="C11" s="33"/>
      <c r="D11" s="27"/>
      <c r="E11" s="54">
        <f>G11+H11</f>
        <v>10000</v>
      </c>
      <c r="F11" s="55"/>
      <c r="G11" s="19">
        <f>SUM(G12:G12)</f>
        <v>10000</v>
      </c>
      <c r="H11" s="54">
        <v>0</v>
      </c>
      <c r="I11" s="55"/>
      <c r="J11" s="20">
        <v>0</v>
      </c>
      <c r="K11" s="19">
        <f>L11+M11</f>
        <v>10000</v>
      </c>
      <c r="L11" s="19">
        <f>SUM(L12)</f>
        <v>10000</v>
      </c>
      <c r="M11" s="19">
        <f>SUM(M12)</f>
        <v>0</v>
      </c>
      <c r="N11" s="20">
        <v>0</v>
      </c>
      <c r="P11" s="45"/>
    </row>
    <row r="12" spans="1:16" ht="31.75" customHeight="1" x14ac:dyDescent="0.35">
      <c r="A12" s="15"/>
      <c r="B12" s="42" t="s">
        <v>36</v>
      </c>
      <c r="C12" s="34" t="s">
        <v>25</v>
      </c>
      <c r="D12" s="29" t="s">
        <v>16</v>
      </c>
      <c r="E12" s="56">
        <f>G12+H12</f>
        <v>10000</v>
      </c>
      <c r="F12" s="57"/>
      <c r="G12" s="21">
        <v>10000</v>
      </c>
      <c r="H12" s="56"/>
      <c r="I12" s="57"/>
      <c r="J12" s="22"/>
      <c r="K12" s="21">
        <f>L12+M12</f>
        <v>10000</v>
      </c>
      <c r="L12" s="21">
        <v>10000</v>
      </c>
      <c r="M12" s="21"/>
      <c r="N12" s="22"/>
      <c r="P12" s="45"/>
    </row>
    <row r="13" spans="1:16" x14ac:dyDescent="0.35">
      <c r="A13" s="37">
        <v>2</v>
      </c>
      <c r="B13" s="38" t="s">
        <v>7</v>
      </c>
      <c r="C13" s="39"/>
      <c r="D13" s="27"/>
      <c r="E13" s="54">
        <f>G13+H13</f>
        <v>704642.3</v>
      </c>
      <c r="F13" s="55"/>
      <c r="G13" s="19">
        <f>SUM(G14:G17)</f>
        <v>391624.6</v>
      </c>
      <c r="H13" s="54">
        <f>SUM(H14:H17)</f>
        <v>313017.7</v>
      </c>
      <c r="I13" s="55"/>
      <c r="J13" s="20">
        <f>SUM(J14:J17)</f>
        <v>131037.09999999999</v>
      </c>
      <c r="K13" s="19">
        <f t="shared" ref="K13:N13" si="0">SUM(K14:K17)</f>
        <v>277597.69999999995</v>
      </c>
      <c r="L13" s="19">
        <f t="shared" si="0"/>
        <v>202780.3</v>
      </c>
      <c r="M13" s="19">
        <f t="shared" si="0"/>
        <v>74817.400000000009</v>
      </c>
      <c r="N13" s="20">
        <f t="shared" si="0"/>
        <v>59522.6</v>
      </c>
      <c r="P13" s="45"/>
    </row>
    <row r="14" spans="1:16" ht="31.75" customHeight="1" x14ac:dyDescent="0.35">
      <c r="A14" s="15"/>
      <c r="B14" s="46" t="s">
        <v>32</v>
      </c>
      <c r="C14" s="34" t="s">
        <v>31</v>
      </c>
      <c r="D14" s="28" t="s">
        <v>33</v>
      </c>
      <c r="E14" s="60">
        <f>G14+H14</f>
        <v>26349.8</v>
      </c>
      <c r="F14" s="61"/>
      <c r="G14" s="23">
        <v>13174.9</v>
      </c>
      <c r="H14" s="60">
        <v>13174.9</v>
      </c>
      <c r="I14" s="61"/>
      <c r="J14" s="36">
        <v>13174.9</v>
      </c>
      <c r="K14" s="23">
        <f>L14+M14</f>
        <v>17838.900000000001</v>
      </c>
      <c r="L14" s="23">
        <v>8919.5</v>
      </c>
      <c r="M14" s="23">
        <v>8919.4</v>
      </c>
      <c r="N14" s="36">
        <v>8919.4</v>
      </c>
      <c r="P14" s="45"/>
    </row>
    <row r="15" spans="1:16" ht="31.75" customHeight="1" x14ac:dyDescent="0.35">
      <c r="A15" s="73"/>
      <c r="B15" s="74" t="s">
        <v>22</v>
      </c>
      <c r="C15" s="75" t="s">
        <v>26</v>
      </c>
      <c r="D15" s="28" t="s">
        <v>17</v>
      </c>
      <c r="E15" s="76">
        <f>G15+H15</f>
        <v>230967.4</v>
      </c>
      <c r="F15" s="77"/>
      <c r="G15" s="23">
        <v>77221.600000000006</v>
      </c>
      <c r="H15" s="58">
        <f>77221.5+76524.3</f>
        <v>153745.79999999999</v>
      </c>
      <c r="I15" s="59"/>
      <c r="J15" s="22">
        <v>77221.5</v>
      </c>
      <c r="K15" s="23">
        <f>L15+M15</f>
        <v>34911.1</v>
      </c>
      <c r="L15" s="21">
        <v>15924.9</v>
      </c>
      <c r="M15" s="21">
        <f>3061.4+15924.8</f>
        <v>18986.2</v>
      </c>
      <c r="N15" s="22">
        <v>15924.8</v>
      </c>
      <c r="P15" s="45"/>
    </row>
    <row r="16" spans="1:16" ht="31.75" customHeight="1" x14ac:dyDescent="0.35">
      <c r="A16" s="73"/>
      <c r="B16" s="74"/>
      <c r="C16" s="75"/>
      <c r="D16" s="50" t="s">
        <v>16</v>
      </c>
      <c r="E16" s="47">
        <v>170000</v>
      </c>
      <c r="F16" s="49" t="s">
        <v>38</v>
      </c>
      <c r="G16" s="51">
        <v>32271.8</v>
      </c>
      <c r="H16" s="47">
        <v>137728.20000000001</v>
      </c>
      <c r="I16" s="49" t="s">
        <v>38</v>
      </c>
      <c r="J16" s="48">
        <v>32271.9</v>
      </c>
      <c r="K16" s="21">
        <f>L16+M16</f>
        <v>72388.600000000006</v>
      </c>
      <c r="L16" s="21">
        <v>30077.599999999999</v>
      </c>
      <c r="M16" s="21">
        <f>30077.6+12233.4</f>
        <v>42311</v>
      </c>
      <c r="N16" s="22">
        <v>30077.599999999999</v>
      </c>
      <c r="P16" s="45"/>
    </row>
    <row r="17" spans="1:16" ht="31.75" customHeight="1" x14ac:dyDescent="0.35">
      <c r="A17" s="15"/>
      <c r="B17" s="16" t="s">
        <v>29</v>
      </c>
      <c r="C17" s="40" t="s">
        <v>30</v>
      </c>
      <c r="D17" s="28" t="s">
        <v>34</v>
      </c>
      <c r="E17" s="52">
        <f t="shared" ref="E17" si="1">G17+H17</f>
        <v>277325.09999999998</v>
      </c>
      <c r="F17" s="53"/>
      <c r="G17" s="21">
        <v>268956.3</v>
      </c>
      <c r="H17" s="52">
        <v>8368.7999999999993</v>
      </c>
      <c r="I17" s="53"/>
      <c r="J17" s="22">
        <v>8368.7999999999993</v>
      </c>
      <c r="K17" s="21">
        <f>L17+M17</f>
        <v>152459.09999999998</v>
      </c>
      <c r="L17" s="21">
        <v>147858.29999999999</v>
      </c>
      <c r="M17" s="21">
        <v>4600.8</v>
      </c>
      <c r="N17" s="22">
        <v>4600.8</v>
      </c>
      <c r="P17" s="45"/>
    </row>
    <row r="18" spans="1:16" s="1" customFormat="1" x14ac:dyDescent="0.35">
      <c r="A18" s="37">
        <v>3</v>
      </c>
      <c r="B18" s="38" t="s">
        <v>8</v>
      </c>
      <c r="C18" s="39"/>
      <c r="D18" s="27"/>
      <c r="E18" s="54">
        <f>G18+H18</f>
        <v>167483.6</v>
      </c>
      <c r="F18" s="55"/>
      <c r="G18" s="19">
        <f>SUM(G19:G19)</f>
        <v>117154.7</v>
      </c>
      <c r="H18" s="54">
        <f>SUM(H19:H19)</f>
        <v>50328.9</v>
      </c>
      <c r="I18" s="55"/>
      <c r="J18" s="20">
        <f>SUM(J19:J19)</f>
        <v>49481.5</v>
      </c>
      <c r="K18" s="19">
        <f t="shared" ref="K18:N18" si="2">SUM(K19:K19)</f>
        <v>2100.8000000000002</v>
      </c>
      <c r="L18" s="19">
        <f t="shared" si="2"/>
        <v>1628.5</v>
      </c>
      <c r="M18" s="19">
        <f>SUM(M19:M19)</f>
        <v>472.3</v>
      </c>
      <c r="N18" s="20">
        <f t="shared" si="2"/>
        <v>472.3</v>
      </c>
      <c r="O18" s="44"/>
      <c r="P18" s="45"/>
    </row>
    <row r="19" spans="1:16" ht="31.75" customHeight="1" x14ac:dyDescent="0.35">
      <c r="A19" s="15"/>
      <c r="B19" s="16" t="s">
        <v>23</v>
      </c>
      <c r="C19" s="34" t="s">
        <v>27</v>
      </c>
      <c r="D19" s="29" t="s">
        <v>18</v>
      </c>
      <c r="E19" s="56">
        <f>G19+H19</f>
        <v>167483.6</v>
      </c>
      <c r="F19" s="57"/>
      <c r="G19" s="21">
        <v>117154.7</v>
      </c>
      <c r="H19" s="56">
        <v>50328.9</v>
      </c>
      <c r="I19" s="57"/>
      <c r="J19" s="22">
        <v>49481.5</v>
      </c>
      <c r="K19" s="21">
        <f>L19+M19</f>
        <v>2100.8000000000002</v>
      </c>
      <c r="L19" s="21">
        <v>1628.5</v>
      </c>
      <c r="M19" s="21">
        <v>472.3</v>
      </c>
      <c r="N19" s="22">
        <v>472.3</v>
      </c>
      <c r="P19" s="45"/>
    </row>
    <row r="20" spans="1:16" s="1" customFormat="1" ht="30" x14ac:dyDescent="0.35">
      <c r="A20" s="37">
        <v>4</v>
      </c>
      <c r="B20" s="38" t="s">
        <v>9</v>
      </c>
      <c r="C20" s="39"/>
      <c r="D20" s="27"/>
      <c r="E20" s="54">
        <f t="shared" ref="E20" si="3">G20+H20</f>
        <v>541991.6</v>
      </c>
      <c r="F20" s="55"/>
      <c r="G20" s="19">
        <f>SUM(G21:G21)</f>
        <v>440000</v>
      </c>
      <c r="H20" s="54">
        <f>SUM(H21:H21)</f>
        <v>101991.6</v>
      </c>
      <c r="I20" s="55"/>
      <c r="J20" s="20">
        <f>SUM(J21:J21)</f>
        <v>101991.6</v>
      </c>
      <c r="K20" s="19">
        <f t="shared" ref="K20:N20" si="4">SUM(K21:K21)</f>
        <v>159393.4</v>
      </c>
      <c r="L20" s="19">
        <f t="shared" si="4"/>
        <v>129398.9</v>
      </c>
      <c r="M20" s="19">
        <f t="shared" si="4"/>
        <v>29994.5</v>
      </c>
      <c r="N20" s="20">
        <f t="shared" si="4"/>
        <v>29994.5</v>
      </c>
      <c r="O20" s="44"/>
      <c r="P20" s="45"/>
    </row>
    <row r="21" spans="1:16" ht="31.75" customHeight="1" x14ac:dyDescent="0.35">
      <c r="A21" s="15"/>
      <c r="B21" s="17" t="s">
        <v>24</v>
      </c>
      <c r="C21" s="35" t="s">
        <v>28</v>
      </c>
      <c r="D21" s="28" t="s">
        <v>17</v>
      </c>
      <c r="E21" s="56">
        <f>G21+H21</f>
        <v>541991.6</v>
      </c>
      <c r="F21" s="57"/>
      <c r="G21" s="21">
        <v>440000</v>
      </c>
      <c r="H21" s="56">
        <v>101991.6</v>
      </c>
      <c r="I21" s="57"/>
      <c r="J21" s="22">
        <v>101991.6</v>
      </c>
      <c r="K21" s="21">
        <f>L21+M21</f>
        <v>159393.4</v>
      </c>
      <c r="L21" s="21">
        <v>129398.9</v>
      </c>
      <c r="M21" s="21">
        <v>29994.5</v>
      </c>
      <c r="N21" s="22">
        <v>29994.5</v>
      </c>
      <c r="P21" s="45"/>
    </row>
    <row r="22" spans="1:16" x14ac:dyDescent="0.35">
      <c r="A22" s="10"/>
      <c r="B22" s="11"/>
      <c r="C22" s="11"/>
      <c r="D22" s="12"/>
      <c r="E22" s="13"/>
      <c r="F22" s="13"/>
      <c r="G22" s="13"/>
      <c r="H22" s="13"/>
      <c r="I22" s="13"/>
      <c r="J22" s="14"/>
      <c r="K22" s="13"/>
      <c r="L22" s="13"/>
      <c r="M22" s="13"/>
      <c r="N22" s="14"/>
    </row>
    <row r="23" spans="1:16" ht="50.25" customHeight="1" x14ac:dyDescent="0.35">
      <c r="A23" s="62" t="s">
        <v>37</v>
      </c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</row>
  </sheetData>
  <mergeCells count="42">
    <mergeCell ref="B15:B16"/>
    <mergeCell ref="B5:B9"/>
    <mergeCell ref="G8:G9"/>
    <mergeCell ref="C15:C16"/>
    <mergeCell ref="E15:F15"/>
    <mergeCell ref="E14:F14"/>
    <mergeCell ref="E12:F12"/>
    <mergeCell ref="E11:F11"/>
    <mergeCell ref="E10:F10"/>
    <mergeCell ref="E7:F9"/>
    <mergeCell ref="E13:F13"/>
    <mergeCell ref="A23:N23"/>
    <mergeCell ref="A2:N2"/>
    <mergeCell ref="K7:K9"/>
    <mergeCell ref="L7:N7"/>
    <mergeCell ref="L8:L9"/>
    <mergeCell ref="M8:N8"/>
    <mergeCell ref="E5:N5"/>
    <mergeCell ref="E6:J6"/>
    <mergeCell ref="K6:N6"/>
    <mergeCell ref="A5:A9"/>
    <mergeCell ref="H8:J8"/>
    <mergeCell ref="G7:J7"/>
    <mergeCell ref="D5:D9"/>
    <mergeCell ref="H9:I9"/>
    <mergeCell ref="H10:I10"/>
    <mergeCell ref="A15:A16"/>
    <mergeCell ref="H11:I11"/>
    <mergeCell ref="H13:I13"/>
    <mergeCell ref="H12:I12"/>
    <mergeCell ref="H17:I17"/>
    <mergeCell ref="H19:I19"/>
    <mergeCell ref="H21:I21"/>
    <mergeCell ref="H15:I15"/>
    <mergeCell ref="H14:I14"/>
    <mergeCell ref="H18:I18"/>
    <mergeCell ref="H20:I20"/>
    <mergeCell ref="E17:F17"/>
    <mergeCell ref="E18:F18"/>
    <mergeCell ref="E19:F19"/>
    <mergeCell ref="E20:F20"/>
    <mergeCell ref="E21:F21"/>
  </mergeCells>
  <pageMargins left="0.44" right="0.36" top="0.78740157480314965" bottom="0.59055118110236227" header="0.15748031496062992" footer="0.31496062992125984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BolotskihIP</dc:creator>
  <cp:lastModifiedBy>Марина Медведева</cp:lastModifiedBy>
  <cp:lastPrinted>2019-10-16T09:46:05Z</cp:lastPrinted>
  <dcterms:created xsi:type="dcterms:W3CDTF">2019-04-08T09:23:38Z</dcterms:created>
  <dcterms:modified xsi:type="dcterms:W3CDTF">2019-10-16T09:51:12Z</dcterms:modified>
</cp:coreProperties>
</file>